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C1A5F77-EAC4-4E1D-AA9D-8F753B64BA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сп.бюдж. за 4 кв. 2021 (2)" sheetId="10" r:id="rId1"/>
    <sheet name="исп.бюдж. за 4 кв. 2020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0" l="1"/>
  <c r="K19" i="10" l="1"/>
  <c r="L21" i="10" s="1"/>
  <c r="J13" i="10"/>
  <c r="I13" i="10"/>
  <c r="G47" i="10"/>
  <c r="G42" i="10"/>
  <c r="G43" i="10"/>
  <c r="G45" i="10"/>
  <c r="G46" i="10"/>
  <c r="G20" i="10"/>
  <c r="G19" i="10"/>
  <c r="G18" i="10"/>
  <c r="G26" i="10" l="1"/>
  <c r="F26" i="10"/>
  <c r="E26" i="10"/>
  <c r="I24" i="10" s="1"/>
  <c r="G35" i="10" l="1"/>
  <c r="G34" i="10"/>
  <c r="G22" i="10" l="1"/>
  <c r="G6" i="10"/>
  <c r="G4" i="10" l="1"/>
  <c r="G5" i="10"/>
  <c r="G7" i="10"/>
  <c r="G8" i="10"/>
  <c r="G9" i="10"/>
  <c r="G10" i="10"/>
  <c r="G11" i="10"/>
  <c r="G12" i="10"/>
  <c r="G13" i="10"/>
  <c r="G14" i="10"/>
  <c r="G15" i="10"/>
  <c r="G16" i="10"/>
  <c r="G17" i="10"/>
  <c r="G21" i="10"/>
  <c r="G24" i="10"/>
  <c r="G25" i="10"/>
  <c r="G27" i="10"/>
  <c r="G28" i="10"/>
  <c r="G29" i="10"/>
  <c r="G30" i="10"/>
  <c r="G31" i="10"/>
  <c r="G32" i="10"/>
  <c r="G33" i="10"/>
  <c r="G37" i="10"/>
  <c r="G38" i="10"/>
  <c r="G39" i="10"/>
  <c r="G40" i="10"/>
  <c r="G41" i="10"/>
  <c r="D52" i="10"/>
  <c r="G14" i="9" l="1"/>
  <c r="G10" i="9"/>
  <c r="G7" i="9" l="1"/>
  <c r="G18" i="9"/>
  <c r="G36" i="9"/>
  <c r="G27" i="9" l="1"/>
  <c r="G26" i="9"/>
  <c r="G17" i="9" l="1"/>
  <c r="G4" i="9" l="1"/>
  <c r="G5" i="9"/>
  <c r="G6" i="9"/>
  <c r="G8" i="9"/>
  <c r="G9" i="9"/>
  <c r="G11" i="9"/>
  <c r="G12" i="9"/>
  <c r="G13" i="9"/>
  <c r="G15" i="9"/>
  <c r="G16" i="9"/>
  <c r="G19" i="9"/>
  <c r="G20" i="9"/>
  <c r="G22" i="9"/>
  <c r="G23" i="9"/>
  <c r="G24" i="9"/>
  <c r="G25" i="9"/>
  <c r="G28" i="9"/>
  <c r="G29" i="9"/>
  <c r="G33" i="9"/>
  <c r="G34" i="9"/>
  <c r="G35" i="9"/>
  <c r="G37" i="9"/>
  <c r="G38" i="9"/>
  <c r="G39" i="9"/>
  <c r="G40" i="9"/>
  <c r="D43" i="9" l="1"/>
</calcChain>
</file>

<file path=xl/sharedStrings.xml><?xml version="1.0" encoding="utf-8"?>
<sst xmlns="http://schemas.openxmlformats.org/spreadsheetml/2006/main" count="103" uniqueCount="57">
  <si>
    <t>план</t>
  </si>
  <si>
    <t>факт</t>
  </si>
  <si>
    <t>% вып.</t>
  </si>
  <si>
    <t>Доходы, всего</t>
  </si>
  <si>
    <t>Налоговые платежи,  в т.ч.</t>
  </si>
  <si>
    <t xml:space="preserve"> - налог на доходы</t>
  </si>
  <si>
    <t xml:space="preserve"> - подоходный налог  с физических лиц</t>
  </si>
  <si>
    <t>Неналоговые платежи, в т.ч.</t>
  </si>
  <si>
    <t xml:space="preserve"> - доходы от сдачи в аренду мун.имущества</t>
  </si>
  <si>
    <t xml:space="preserve"> - доходы от продажи мун.имущества</t>
  </si>
  <si>
    <t xml:space="preserve"> - штрафные санкции</t>
  </si>
  <si>
    <t>Целевой экологический фонд</t>
  </si>
  <si>
    <t>Доходы от оказания платных услуг</t>
  </si>
  <si>
    <t>Трансферты из РБ</t>
  </si>
  <si>
    <t>Расходы, всего</t>
  </si>
  <si>
    <t xml:space="preserve"> - гос.дороги</t>
  </si>
  <si>
    <t xml:space="preserve"> - мун.дороги</t>
  </si>
  <si>
    <t xml:space="preserve"> - стоянки, парковки</t>
  </si>
  <si>
    <t>Расходы по платным услугам</t>
  </si>
  <si>
    <t>Программы:</t>
  </si>
  <si>
    <t>Расходование средств, поступивших от налога на содержение жилого фонда, и т.д.</t>
  </si>
  <si>
    <t>Целевой сбор на благоустройство села</t>
  </si>
  <si>
    <t>Целевой сбор на развитие инфраструктуры</t>
  </si>
  <si>
    <t>Резервный фонд</t>
  </si>
  <si>
    <t>Кредитование молодых семей</t>
  </si>
  <si>
    <t>Кредитование молодых специалистов</t>
  </si>
  <si>
    <t>Кредитование крестьянско-фермерских хозяйств</t>
  </si>
  <si>
    <t>Зарегистрировано договоров на закупку товаров, предоставления услуг, выполненние работ,  шт.</t>
  </si>
  <si>
    <t xml:space="preserve"> - сумма</t>
  </si>
  <si>
    <t>Социально-защищенные статьи</t>
  </si>
  <si>
    <t>Субсидии на развитие дорожной отрасли:</t>
  </si>
  <si>
    <t xml:space="preserve"> -местные налоги и сборы </t>
  </si>
  <si>
    <t>Кап.вложения и кап. ремонт</t>
  </si>
  <si>
    <t xml:space="preserve"> - на благоустройство территории общеобразоват. учр.</t>
  </si>
  <si>
    <t xml:space="preserve"> 2020 год</t>
  </si>
  <si>
    <t>Субсидии на развитие ДО (с уч. остатка-227 409 руб.)</t>
  </si>
  <si>
    <t xml:space="preserve"> - приобретение и модернизация дорожной техники</t>
  </si>
  <si>
    <t xml:space="preserve"> - ремонт и реконструкция тротуаров нас.пунктов</t>
  </si>
  <si>
    <t xml:space="preserve"> - платежи за польз.пр.рес.(зем.налог, фиксир.с/х налог) </t>
  </si>
  <si>
    <t>Исполнение бюджета Слободзейского района за  12 месяцев 2020 года</t>
  </si>
  <si>
    <t>Недоимка в МБ (01.01-31.12)</t>
  </si>
  <si>
    <t>Дебиторская задолженность (01.01-31.12)</t>
  </si>
  <si>
    <t>Кредиторская задолженность (01.01-31.12)</t>
  </si>
  <si>
    <t>Исполнение бюджета Слободзейского района за  12 месяцев 2021 года</t>
  </si>
  <si>
    <t xml:space="preserve"> 2021 год</t>
  </si>
  <si>
    <t xml:space="preserve">Подоходный налог  </t>
  </si>
  <si>
    <t>погаш.кред.</t>
  </si>
  <si>
    <t>выдано</t>
  </si>
  <si>
    <t>Задолженность за потребляемые коммунальные услуги</t>
  </si>
  <si>
    <t>Резервный фонд Президента и Правительства</t>
  </si>
  <si>
    <t>Фонд развития и стимулиров. терр. городов и районов</t>
  </si>
  <si>
    <t>Остатки на 01.01.2021г.</t>
  </si>
  <si>
    <t>Фонд экономического и социального развития</t>
  </si>
  <si>
    <t>Плата за услуги, осуществляемые органами местного самоуправления в связи утвержд.схем домовладений</t>
  </si>
  <si>
    <t>Прочие</t>
  </si>
  <si>
    <t>дох</t>
  </si>
  <si>
    <t>расх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</si>
</sst>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165" fontId="1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164" fontId="5" fillId="0" borderId="1" xfId="0" applyNumberFormat="1" applyFont="1" applyBorder="1" applyAlignment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164" fontId="6" fillId="0" borderId="1" xfId="0" applyNumberFormat="1" applyFont="1" applyBorder="1" applyAlignment="1"/>
    <xf numFmtId="0" fontId="7" fillId="0" borderId="1" xfId="0" applyFont="1" applyBorder="1"/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/>
    <xf numFmtId="166" fontId="5" fillId="0" borderId="1" xfId="0" applyNumberFormat="1" applyFont="1" applyBorder="1" applyAlignment="1"/>
    <xf numFmtId="164" fontId="5" fillId="0" borderId="0" xfId="0" applyNumberFormat="1" applyFont="1" applyAlignment="1"/>
    <xf numFmtId="0" fontId="9" fillId="0" borderId="1" xfId="0" applyFont="1" applyBorder="1"/>
    <xf numFmtId="164" fontId="0" fillId="0" borderId="0" xfId="0" applyNumberFormat="1"/>
    <xf numFmtId="0" fontId="5" fillId="2" borderId="1" xfId="0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/>
    <xf numFmtId="9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/>
    <xf numFmtId="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9" fontId="8" fillId="2" borderId="1" xfId="1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0" fontId="0" fillId="2" borderId="0" xfId="0" applyFill="1"/>
    <xf numFmtId="9" fontId="0" fillId="2" borderId="0" xfId="0" applyNumberFormat="1" applyFill="1" applyAlignment="1">
      <alignment horizontal="center" vertical="center"/>
    </xf>
    <xf numFmtId="9" fontId="0" fillId="2" borderId="0" xfId="0" applyNumberFormat="1" applyFill="1"/>
    <xf numFmtId="166" fontId="5" fillId="2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0" xfId="0" applyNumberFormat="1" applyFill="1"/>
    <xf numFmtId="166" fontId="10" fillId="2" borderId="1" xfId="1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/>
    <xf numFmtId="166" fontId="13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164" fontId="1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4" xr:uid="{00000000-0005-0000-0000-000003000000}"/>
    <cellStyle name="Процентный" xfId="1" builtinId="5"/>
    <cellStyle name="Финансовый 2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83D8-F94A-4576-8A9B-21ED5FBB5A32}">
  <sheetPr>
    <tabColor rgb="FF00B050"/>
  </sheetPr>
  <dimension ref="A1:O52"/>
  <sheetViews>
    <sheetView tabSelected="1" workbookViewId="0">
      <selection activeCell="J25" sqref="J25"/>
    </sheetView>
  </sheetViews>
  <sheetFormatPr defaultRowHeight="15" x14ac:dyDescent="0.25"/>
  <cols>
    <col min="1" max="1" width="57.28515625" customWidth="1"/>
    <col min="2" max="2" width="0.42578125" customWidth="1"/>
    <col min="3" max="4" width="15.85546875" hidden="1" customWidth="1"/>
    <col min="5" max="5" width="16.42578125" style="31" customWidth="1"/>
    <col min="6" max="6" width="16.7109375" style="31" customWidth="1"/>
    <col min="7" max="7" width="16.7109375" style="40" customWidth="1"/>
    <col min="8" max="8" width="15.7109375" customWidth="1"/>
    <col min="9" max="9" width="15" customWidth="1"/>
    <col min="10" max="10" width="15.42578125" customWidth="1"/>
    <col min="11" max="11" width="15.7109375" customWidth="1"/>
    <col min="12" max="12" width="12.42578125" customWidth="1"/>
  </cols>
  <sheetData>
    <row r="1" spans="1:10" ht="27" customHeight="1" x14ac:dyDescent="0.3">
      <c r="A1" s="46" t="s">
        <v>43</v>
      </c>
      <c r="B1" s="47"/>
      <c r="C1" s="47"/>
      <c r="D1" s="47"/>
      <c r="E1" s="47"/>
      <c r="F1" s="47"/>
      <c r="G1" s="47"/>
    </row>
    <row r="2" spans="1:10" ht="15.75" x14ac:dyDescent="0.25">
      <c r="A2" s="1"/>
      <c r="B2" s="48"/>
      <c r="C2" s="48"/>
      <c r="D2" s="48"/>
      <c r="E2" s="49" t="s">
        <v>44</v>
      </c>
      <c r="F2" s="49"/>
      <c r="G2" s="49"/>
    </row>
    <row r="3" spans="1:10" ht="15.75" x14ac:dyDescent="0.25">
      <c r="A3" s="2"/>
      <c r="B3" s="1"/>
      <c r="C3" s="1"/>
      <c r="D3" s="1"/>
      <c r="E3" s="17" t="s">
        <v>0</v>
      </c>
      <c r="F3" s="17" t="s">
        <v>1</v>
      </c>
      <c r="G3" s="34" t="s">
        <v>2</v>
      </c>
    </row>
    <row r="4" spans="1:10" ht="15.75" x14ac:dyDescent="0.25">
      <c r="A4" s="3" t="s">
        <v>3</v>
      </c>
      <c r="B4" s="1"/>
      <c r="C4" s="11"/>
      <c r="D4" s="1"/>
      <c r="E4" s="19">
        <v>139049177</v>
      </c>
      <c r="F4" s="19">
        <v>142315428</v>
      </c>
      <c r="G4" s="35">
        <f>F4/E4</f>
        <v>1.0234898981099327</v>
      </c>
    </row>
    <row r="5" spans="1:10" ht="15.75" x14ac:dyDescent="0.25">
      <c r="A5" s="2" t="s">
        <v>4</v>
      </c>
      <c r="B5" s="7"/>
      <c r="C5" s="7"/>
      <c r="D5" s="12"/>
      <c r="E5" s="21">
        <v>126467867</v>
      </c>
      <c r="F5" s="21">
        <v>130452973</v>
      </c>
      <c r="G5" s="36">
        <f>F5/E5</f>
        <v>1.0315108184753365</v>
      </c>
      <c r="I5" s="16"/>
    </row>
    <row r="6" spans="1:10" ht="15.75" x14ac:dyDescent="0.25">
      <c r="A6" s="5" t="s">
        <v>45</v>
      </c>
      <c r="B6" s="7"/>
      <c r="C6" s="7"/>
      <c r="D6" s="12"/>
      <c r="E6" s="21">
        <v>92415173</v>
      </c>
      <c r="F6" s="21">
        <v>97029428</v>
      </c>
      <c r="G6" s="36">
        <f>F6/E6</f>
        <v>1.0499296257336443</v>
      </c>
      <c r="I6" s="16"/>
    </row>
    <row r="7" spans="1:10" ht="15.75" x14ac:dyDescent="0.25">
      <c r="A7" s="5" t="s">
        <v>5</v>
      </c>
      <c r="B7" s="4"/>
      <c r="C7" s="4"/>
      <c r="D7" s="13"/>
      <c r="E7" s="21">
        <v>49812056</v>
      </c>
      <c r="F7" s="21">
        <v>52180767</v>
      </c>
      <c r="G7" s="36">
        <f>F7/E7</f>
        <v>1.0475529658924339</v>
      </c>
    </row>
    <row r="8" spans="1:10" ht="15.75" x14ac:dyDescent="0.25">
      <c r="A8" s="5" t="s">
        <v>6</v>
      </c>
      <c r="B8" s="4"/>
      <c r="C8" s="4"/>
      <c r="D8" s="13"/>
      <c r="E8" s="21">
        <v>36184771</v>
      </c>
      <c r="F8" s="21">
        <v>37744469</v>
      </c>
      <c r="G8" s="36">
        <f>F8/E8</f>
        <v>1.0431037134378991</v>
      </c>
      <c r="I8" s="16"/>
    </row>
    <row r="9" spans="1:10" ht="15.75" x14ac:dyDescent="0.25">
      <c r="A9" s="5" t="s">
        <v>38</v>
      </c>
      <c r="B9" s="4"/>
      <c r="C9" s="4"/>
      <c r="D9" s="13"/>
      <c r="E9" s="21">
        <v>25553866</v>
      </c>
      <c r="F9" s="21">
        <v>23845026</v>
      </c>
      <c r="G9" s="36">
        <f t="shared" ref="G9:G26" si="0">F9/E9</f>
        <v>0.93312792670979805</v>
      </c>
    </row>
    <row r="10" spans="1:10" ht="15.75" x14ac:dyDescent="0.25">
      <c r="A10" s="5" t="s">
        <v>31</v>
      </c>
      <c r="B10" s="4"/>
      <c r="C10" s="4"/>
      <c r="D10" s="13"/>
      <c r="E10" s="21">
        <v>5950650</v>
      </c>
      <c r="F10" s="21">
        <v>7380795</v>
      </c>
      <c r="G10" s="36">
        <f t="shared" si="0"/>
        <v>1.2403342491996672</v>
      </c>
    </row>
    <row r="11" spans="1:10" ht="15.75" x14ac:dyDescent="0.25">
      <c r="A11" s="2" t="s">
        <v>7</v>
      </c>
      <c r="B11" s="4"/>
      <c r="C11" s="4"/>
      <c r="D11" s="13"/>
      <c r="E11" s="21">
        <v>4539823</v>
      </c>
      <c r="F11" s="21">
        <v>5698003</v>
      </c>
      <c r="G11" s="36">
        <f t="shared" si="0"/>
        <v>1.2551156730119213</v>
      </c>
      <c r="I11" t="s">
        <v>0</v>
      </c>
      <c r="J11" t="s">
        <v>1</v>
      </c>
    </row>
    <row r="12" spans="1:10" ht="15.75" x14ac:dyDescent="0.25">
      <c r="A12" s="5" t="s">
        <v>8</v>
      </c>
      <c r="B12" s="4"/>
      <c r="C12" s="4"/>
      <c r="D12" s="13"/>
      <c r="E12" s="21">
        <v>1251359</v>
      </c>
      <c r="F12" s="21">
        <v>2033086</v>
      </c>
      <c r="G12" s="36">
        <f t="shared" si="0"/>
        <v>1.6247024235251435</v>
      </c>
    </row>
    <row r="13" spans="1:10" ht="15.75" x14ac:dyDescent="0.25">
      <c r="A13" s="5" t="s">
        <v>9</v>
      </c>
      <c r="B13" s="4"/>
      <c r="C13" s="4"/>
      <c r="D13" s="13"/>
      <c r="E13" s="21">
        <v>74060</v>
      </c>
      <c r="F13" s="21">
        <v>377463</v>
      </c>
      <c r="G13" s="36">
        <f t="shared" si="0"/>
        <v>5.0967188765865519</v>
      </c>
      <c r="H13" t="s">
        <v>55</v>
      </c>
      <c r="I13" s="45">
        <f>E4+E17+E18+E19+E20+E21+E23</f>
        <v>226443242</v>
      </c>
      <c r="J13" s="45">
        <f>F4+F17+F18+F19+F20+F21+F23</f>
        <v>223430519</v>
      </c>
    </row>
    <row r="14" spans="1:10" ht="15.75" x14ac:dyDescent="0.25">
      <c r="A14" s="5" t="s">
        <v>10</v>
      </c>
      <c r="B14" s="4"/>
      <c r="C14" s="4"/>
      <c r="D14" s="13"/>
      <c r="E14" s="21">
        <v>3196414</v>
      </c>
      <c r="F14" s="21">
        <v>3246110</v>
      </c>
      <c r="G14" s="36">
        <f t="shared" si="0"/>
        <v>1.0155474228307098</v>
      </c>
      <c r="I14" s="16"/>
      <c r="J14" s="16"/>
    </row>
    <row r="15" spans="1:10" ht="15.75" x14ac:dyDescent="0.25">
      <c r="A15" s="2" t="s">
        <v>11</v>
      </c>
      <c r="B15" s="4"/>
      <c r="C15" s="4"/>
      <c r="D15" s="13"/>
      <c r="E15" s="21">
        <v>1870214</v>
      </c>
      <c r="F15" s="21">
        <v>1637400</v>
      </c>
      <c r="G15" s="36">
        <f t="shared" si="0"/>
        <v>0.87551478066146438</v>
      </c>
    </row>
    <row r="16" spans="1:10" ht="15.75" x14ac:dyDescent="0.25">
      <c r="A16" s="2" t="s">
        <v>12</v>
      </c>
      <c r="B16" s="4"/>
      <c r="C16" s="4"/>
      <c r="D16" s="13"/>
      <c r="E16" s="21">
        <v>6171273</v>
      </c>
      <c r="F16" s="21">
        <v>4527053</v>
      </c>
      <c r="G16" s="36">
        <f t="shared" si="0"/>
        <v>0.73356874667511873</v>
      </c>
    </row>
    <row r="17" spans="1:15" ht="15.75" x14ac:dyDescent="0.25">
      <c r="A17" s="6" t="s">
        <v>13</v>
      </c>
      <c r="B17" s="4"/>
      <c r="C17" s="4"/>
      <c r="D17" s="13"/>
      <c r="E17" s="21">
        <v>39683385</v>
      </c>
      <c r="F17" s="21">
        <v>39683385</v>
      </c>
      <c r="G17" s="36">
        <f t="shared" si="0"/>
        <v>1</v>
      </c>
      <c r="J17" s="16"/>
    </row>
    <row r="18" spans="1:15" ht="15.75" x14ac:dyDescent="0.25">
      <c r="A18" s="6" t="s">
        <v>48</v>
      </c>
      <c r="B18" s="4"/>
      <c r="C18" s="4"/>
      <c r="D18" s="13"/>
      <c r="E18" s="21">
        <v>6173908</v>
      </c>
      <c r="F18" s="21"/>
      <c r="G18" s="36">
        <f t="shared" si="0"/>
        <v>0</v>
      </c>
    </row>
    <row r="19" spans="1:15" ht="15.75" x14ac:dyDescent="0.25">
      <c r="A19" s="6" t="s">
        <v>49</v>
      </c>
      <c r="B19" s="4"/>
      <c r="C19" s="4"/>
      <c r="D19" s="13"/>
      <c r="E19" s="21">
        <v>5096482</v>
      </c>
      <c r="F19" s="21">
        <v>5021872</v>
      </c>
      <c r="G19" s="36">
        <f t="shared" si="0"/>
        <v>0.98536048984377855</v>
      </c>
      <c r="K19" s="16">
        <f>J24-J13</f>
        <v>-7458757</v>
      </c>
      <c r="O19">
        <v>7458757</v>
      </c>
    </row>
    <row r="20" spans="1:15" ht="15.75" x14ac:dyDescent="0.25">
      <c r="A20" s="6" t="s">
        <v>50</v>
      </c>
      <c r="B20" s="4"/>
      <c r="C20" s="4"/>
      <c r="D20" s="13"/>
      <c r="E20" s="21">
        <v>657490</v>
      </c>
      <c r="F20" s="21">
        <v>627034</v>
      </c>
      <c r="G20" s="36">
        <f t="shared" si="0"/>
        <v>0.95367838294118545</v>
      </c>
    </row>
    <row r="21" spans="1:15" ht="15.75" x14ac:dyDescent="0.25">
      <c r="A21" s="2" t="s">
        <v>35</v>
      </c>
      <c r="B21" s="4"/>
      <c r="C21" s="4"/>
      <c r="D21" s="13"/>
      <c r="E21" s="21">
        <v>27269922</v>
      </c>
      <c r="F21" s="21">
        <v>27269922</v>
      </c>
      <c r="G21" s="36">
        <f t="shared" si="0"/>
        <v>1</v>
      </c>
      <c r="L21" s="16">
        <f>O19+K19</f>
        <v>0</v>
      </c>
    </row>
    <row r="22" spans="1:15" ht="15.75" x14ac:dyDescent="0.25">
      <c r="A22" s="2" t="s">
        <v>40</v>
      </c>
      <c r="B22" s="4"/>
      <c r="C22" s="4"/>
      <c r="D22" s="13"/>
      <c r="E22" s="21">
        <v>91217165</v>
      </c>
      <c r="F22" s="21">
        <v>39546334</v>
      </c>
      <c r="G22" s="27">
        <f>F22-E22</f>
        <v>-51670831</v>
      </c>
    </row>
    <row r="23" spans="1:15" ht="15.75" x14ac:dyDescent="0.25">
      <c r="A23" s="2" t="s">
        <v>51</v>
      </c>
      <c r="B23" s="4"/>
      <c r="C23" s="4"/>
      <c r="D23" s="13"/>
      <c r="E23" s="21">
        <v>8512878</v>
      </c>
      <c r="F23" s="21">
        <v>8512878</v>
      </c>
      <c r="G23" s="27"/>
      <c r="I23" s="16"/>
      <c r="J23" s="16"/>
    </row>
    <row r="24" spans="1:15" ht="15.75" x14ac:dyDescent="0.25">
      <c r="A24" s="3" t="s">
        <v>14</v>
      </c>
      <c r="B24" s="4"/>
      <c r="C24" s="4"/>
      <c r="D24" s="13"/>
      <c r="E24" s="23">
        <v>226443242</v>
      </c>
      <c r="F24" s="23">
        <v>215971762</v>
      </c>
      <c r="G24" s="35">
        <f t="shared" si="0"/>
        <v>0.95375671224491654</v>
      </c>
      <c r="H24" t="s">
        <v>56</v>
      </c>
      <c r="I24" s="45">
        <f>E25+E26+E32+E33+E37+E38+E39+E40+E41+E42+E43+E44+E45+E46+E47+E49+E50+E51</f>
        <v>226443242</v>
      </c>
      <c r="J24" s="45">
        <f>F25+F26+F32+F33+F37+F38+F39+F40+F41+F42+F43+F44+F45+F46+F47+G49+G50+G51</f>
        <v>215971762</v>
      </c>
    </row>
    <row r="25" spans="1:15" ht="15.75" x14ac:dyDescent="0.25">
      <c r="A25" s="2" t="s">
        <v>29</v>
      </c>
      <c r="B25" s="7"/>
      <c r="C25" s="7"/>
      <c r="D25" s="12"/>
      <c r="E25" s="21">
        <v>158232780</v>
      </c>
      <c r="F25" s="21">
        <v>157867533</v>
      </c>
      <c r="G25" s="36">
        <f t="shared" si="0"/>
        <v>0.99769171090844766</v>
      </c>
      <c r="I25" s="16"/>
    </row>
    <row r="26" spans="1:15" ht="15.75" x14ac:dyDescent="0.25">
      <c r="A26" s="2" t="s">
        <v>30</v>
      </c>
      <c r="B26" s="4"/>
      <c r="C26" s="14"/>
      <c r="D26" s="12"/>
      <c r="E26" s="42">
        <f>SUM(E27:E31)</f>
        <v>27269922</v>
      </c>
      <c r="F26" s="42">
        <f>SUM(F27:F31)</f>
        <v>27227180</v>
      </c>
      <c r="G26" s="43">
        <f t="shared" si="0"/>
        <v>0.99843263211387256</v>
      </c>
    </row>
    <row r="27" spans="1:15" ht="15.75" x14ac:dyDescent="0.25">
      <c r="A27" s="8" t="s">
        <v>15</v>
      </c>
      <c r="B27" s="4"/>
      <c r="C27" s="4"/>
      <c r="D27" s="13"/>
      <c r="E27" s="21">
        <v>16046849</v>
      </c>
      <c r="F27" s="21">
        <v>16014668</v>
      </c>
      <c r="G27" s="37">
        <f t="shared" ref="G27:G33" si="1">F27/E27</f>
        <v>0.99799455955496308</v>
      </c>
    </row>
    <row r="28" spans="1:15" ht="15.75" x14ac:dyDescent="0.25">
      <c r="A28" s="8" t="s">
        <v>16</v>
      </c>
      <c r="B28" s="4"/>
      <c r="C28" s="4"/>
      <c r="D28" s="13"/>
      <c r="E28" s="21">
        <v>8653785</v>
      </c>
      <c r="F28" s="21">
        <v>8643229</v>
      </c>
      <c r="G28" s="37">
        <f t="shared" si="1"/>
        <v>0.99878018693554327</v>
      </c>
      <c r="I28" s="16"/>
    </row>
    <row r="29" spans="1:15" ht="15.75" x14ac:dyDescent="0.25">
      <c r="A29" s="8" t="s">
        <v>33</v>
      </c>
      <c r="B29" s="4"/>
      <c r="C29" s="4"/>
      <c r="D29" s="13"/>
      <c r="E29" s="21">
        <v>639000</v>
      </c>
      <c r="F29" s="21">
        <v>639000</v>
      </c>
      <c r="G29" s="37">
        <f t="shared" si="1"/>
        <v>1</v>
      </c>
    </row>
    <row r="30" spans="1:15" ht="15.75" x14ac:dyDescent="0.25">
      <c r="A30" s="8" t="s">
        <v>17</v>
      </c>
      <c r="B30" s="4"/>
      <c r="C30" s="4"/>
      <c r="D30" s="13"/>
      <c r="E30" s="25">
        <v>631726</v>
      </c>
      <c r="F30" s="25">
        <v>631726</v>
      </c>
      <c r="G30" s="36">
        <f t="shared" si="1"/>
        <v>1</v>
      </c>
      <c r="J30" s="16"/>
    </row>
    <row r="31" spans="1:15" ht="15.75" x14ac:dyDescent="0.25">
      <c r="A31" s="8" t="s">
        <v>37</v>
      </c>
      <c r="B31" s="4"/>
      <c r="C31" s="4"/>
      <c r="D31" s="13"/>
      <c r="E31" s="25">
        <v>1298562</v>
      </c>
      <c r="F31" s="25">
        <v>1298557</v>
      </c>
      <c r="G31" s="36">
        <f t="shared" si="1"/>
        <v>0.99999614958700467</v>
      </c>
    </row>
    <row r="32" spans="1:15" ht="15.75" x14ac:dyDescent="0.25">
      <c r="A32" s="2" t="s">
        <v>11</v>
      </c>
      <c r="B32" s="4"/>
      <c r="C32" s="4"/>
      <c r="D32" s="13"/>
      <c r="E32" s="26">
        <v>2107096</v>
      </c>
      <c r="F32" s="26">
        <v>1870481</v>
      </c>
      <c r="G32" s="36">
        <f t="shared" si="1"/>
        <v>0.88770563847114703</v>
      </c>
      <c r="I32" s="16"/>
      <c r="J32" s="16"/>
    </row>
    <row r="33" spans="1:11" ht="18" customHeight="1" x14ac:dyDescent="0.25">
      <c r="A33" s="9" t="s">
        <v>18</v>
      </c>
      <c r="B33" s="4"/>
      <c r="C33" s="4"/>
      <c r="D33" s="13"/>
      <c r="E33" s="26">
        <v>6590671</v>
      </c>
      <c r="F33" s="25">
        <v>4359022</v>
      </c>
      <c r="G33" s="36">
        <f t="shared" si="1"/>
        <v>0.66139274741524801</v>
      </c>
      <c r="I33" s="16"/>
    </row>
    <row r="34" spans="1:11" ht="15.75" x14ac:dyDescent="0.25">
      <c r="A34" s="2" t="s">
        <v>41</v>
      </c>
      <c r="B34" s="4"/>
      <c r="C34" s="4"/>
      <c r="D34" s="13"/>
      <c r="E34" s="26">
        <v>3853303</v>
      </c>
      <c r="F34" s="26">
        <v>3161019</v>
      </c>
      <c r="G34" s="27">
        <f>F34-E34</f>
        <v>-692284</v>
      </c>
      <c r="I34" s="16"/>
    </row>
    <row r="35" spans="1:11" ht="15.75" x14ac:dyDescent="0.25">
      <c r="A35" s="2" t="s">
        <v>42</v>
      </c>
      <c r="B35" s="4"/>
      <c r="C35" s="4"/>
      <c r="D35" s="13"/>
      <c r="E35" s="25">
        <v>140903723</v>
      </c>
      <c r="F35" s="25">
        <v>148032429</v>
      </c>
      <c r="G35" s="27">
        <f>F35-E35</f>
        <v>7128706</v>
      </c>
    </row>
    <row r="36" spans="1:11" ht="15.75" x14ac:dyDescent="0.25">
      <c r="A36" s="3" t="s">
        <v>19</v>
      </c>
      <c r="B36" s="4"/>
      <c r="C36" s="4"/>
      <c r="D36" s="13"/>
      <c r="E36" s="21"/>
      <c r="F36" s="21"/>
      <c r="G36" s="36"/>
    </row>
    <row r="37" spans="1:11" ht="15.75" x14ac:dyDescent="0.25">
      <c r="A37" s="2" t="s">
        <v>32</v>
      </c>
      <c r="B37" s="4"/>
      <c r="C37" s="4"/>
      <c r="D37" s="13"/>
      <c r="E37" s="28">
        <v>2214165</v>
      </c>
      <c r="F37" s="28">
        <v>2210214</v>
      </c>
      <c r="G37" s="38">
        <f t="shared" ref="G37:G47" si="2">F37/E37</f>
        <v>0.99821558013969147</v>
      </c>
    </row>
    <row r="38" spans="1:11" ht="29.25" customHeight="1" x14ac:dyDescent="0.25">
      <c r="A38" s="10" t="s">
        <v>20</v>
      </c>
      <c r="B38" s="15"/>
      <c r="C38" s="15"/>
      <c r="D38" s="15"/>
      <c r="E38" s="28">
        <v>3371406</v>
      </c>
      <c r="F38" s="28">
        <v>3341681</v>
      </c>
      <c r="G38" s="38">
        <f t="shared" si="2"/>
        <v>0.99118320368416024</v>
      </c>
      <c r="I38" s="16"/>
    </row>
    <row r="39" spans="1:11" ht="22.5" customHeight="1" x14ac:dyDescent="0.25">
      <c r="A39" s="10" t="s">
        <v>21</v>
      </c>
      <c r="B39" s="4"/>
      <c r="C39" s="4"/>
      <c r="D39" s="13"/>
      <c r="E39" s="28">
        <v>1681273</v>
      </c>
      <c r="F39" s="28">
        <v>1450509</v>
      </c>
      <c r="G39" s="38">
        <f t="shared" si="2"/>
        <v>0.86274447992681735</v>
      </c>
      <c r="I39" s="16"/>
      <c r="J39" s="16"/>
      <c r="K39" s="16"/>
    </row>
    <row r="40" spans="1:11" ht="18" customHeight="1" x14ac:dyDescent="0.25">
      <c r="A40" s="10" t="s">
        <v>22</v>
      </c>
      <c r="B40" s="4"/>
      <c r="C40" s="4"/>
      <c r="D40" s="13"/>
      <c r="E40" s="28">
        <v>1198891</v>
      </c>
      <c r="F40" s="28">
        <v>1187916</v>
      </c>
      <c r="G40" s="38">
        <f t="shared" si="2"/>
        <v>0.99084570657382531</v>
      </c>
    </row>
    <row r="41" spans="1:11" ht="15.75" x14ac:dyDescent="0.25">
      <c r="A41" s="2" t="s">
        <v>23</v>
      </c>
      <c r="B41" s="4"/>
      <c r="C41" s="4"/>
      <c r="D41" s="13"/>
      <c r="E41" s="28">
        <v>1060000</v>
      </c>
      <c r="F41" s="28">
        <v>1047870</v>
      </c>
      <c r="G41" s="38">
        <f t="shared" si="2"/>
        <v>0.9885566037735849</v>
      </c>
      <c r="K41" s="16"/>
    </row>
    <row r="42" spans="1:11" ht="15.75" x14ac:dyDescent="0.25">
      <c r="A42" s="6" t="s">
        <v>49</v>
      </c>
      <c r="B42" s="4"/>
      <c r="C42" s="4"/>
      <c r="D42" s="13"/>
      <c r="E42" s="28">
        <v>5096482</v>
      </c>
      <c r="F42" s="28">
        <v>5021872</v>
      </c>
      <c r="G42" s="38">
        <f t="shared" si="2"/>
        <v>0.98536048984377855</v>
      </c>
    </row>
    <row r="43" spans="1:11" ht="15.75" x14ac:dyDescent="0.25">
      <c r="A43" s="6" t="s">
        <v>50</v>
      </c>
      <c r="B43" s="4"/>
      <c r="C43" s="4"/>
      <c r="D43" s="13"/>
      <c r="E43" s="28">
        <v>657490</v>
      </c>
      <c r="F43" s="28">
        <v>627034</v>
      </c>
      <c r="G43" s="38">
        <f t="shared" si="2"/>
        <v>0.95367838294118545</v>
      </c>
    </row>
    <row r="44" spans="1:11" ht="15.75" x14ac:dyDescent="0.25">
      <c r="A44" s="6" t="s">
        <v>48</v>
      </c>
      <c r="B44" s="4"/>
      <c r="C44" s="4"/>
      <c r="D44" s="13"/>
      <c r="E44" s="21">
        <v>6173908</v>
      </c>
      <c r="F44" s="28"/>
      <c r="G44" s="38"/>
    </row>
    <row r="45" spans="1:11" ht="15.75" x14ac:dyDescent="0.25">
      <c r="A45" s="6" t="s">
        <v>52</v>
      </c>
      <c r="B45" s="4"/>
      <c r="C45" s="4"/>
      <c r="D45" s="13"/>
      <c r="E45" s="28">
        <v>298359</v>
      </c>
      <c r="F45" s="28">
        <v>239392</v>
      </c>
      <c r="G45" s="38">
        <f t="shared" si="2"/>
        <v>0.80236225486745838</v>
      </c>
    </row>
    <row r="46" spans="1:11" ht="31.5" x14ac:dyDescent="0.25">
      <c r="A46" s="10" t="s">
        <v>53</v>
      </c>
      <c r="B46" s="4"/>
      <c r="C46" s="4"/>
      <c r="D46" s="13"/>
      <c r="E46" s="28">
        <v>10130</v>
      </c>
      <c r="F46" s="28">
        <v>5130</v>
      </c>
      <c r="G46" s="38">
        <f t="shared" si="2"/>
        <v>0.50641658440276405</v>
      </c>
    </row>
    <row r="47" spans="1:11" ht="15.75" x14ac:dyDescent="0.25">
      <c r="A47" s="10" t="s">
        <v>54</v>
      </c>
      <c r="B47" s="4"/>
      <c r="C47" s="4"/>
      <c r="D47" s="13"/>
      <c r="E47" s="44">
        <v>9052849</v>
      </c>
      <c r="F47" s="28">
        <v>8745010</v>
      </c>
      <c r="G47" s="38">
        <f t="shared" si="2"/>
        <v>0.96599534577457324</v>
      </c>
    </row>
    <row r="48" spans="1:11" ht="15.75" x14ac:dyDescent="0.25">
      <c r="A48" s="2"/>
      <c r="B48" s="4"/>
      <c r="C48" s="4"/>
      <c r="D48" s="13"/>
      <c r="E48" s="19" t="s">
        <v>0</v>
      </c>
      <c r="F48" s="19" t="s">
        <v>46</v>
      </c>
      <c r="G48" s="41" t="s">
        <v>47</v>
      </c>
    </row>
    <row r="49" spans="1:7" ht="15.75" x14ac:dyDescent="0.25">
      <c r="A49" s="2" t="s">
        <v>24</v>
      </c>
      <c r="B49" s="4"/>
      <c r="C49" s="4"/>
      <c r="D49" s="13"/>
      <c r="E49" s="28">
        <v>256775</v>
      </c>
      <c r="F49" s="28">
        <v>243200</v>
      </c>
      <c r="G49" s="28">
        <v>250918</v>
      </c>
    </row>
    <row r="50" spans="1:7" ht="15.75" x14ac:dyDescent="0.25">
      <c r="A50" s="2" t="s">
        <v>25</v>
      </c>
      <c r="B50" s="4"/>
      <c r="C50" s="4"/>
      <c r="D50" s="13"/>
      <c r="E50" s="28">
        <v>337512</v>
      </c>
      <c r="F50" s="28">
        <v>381912</v>
      </c>
      <c r="G50" s="28">
        <v>300000</v>
      </c>
    </row>
    <row r="51" spans="1:7" ht="15.75" x14ac:dyDescent="0.25">
      <c r="A51" s="2" t="s">
        <v>26</v>
      </c>
      <c r="B51" s="4"/>
      <c r="C51" s="4"/>
      <c r="D51" s="13"/>
      <c r="E51" s="28">
        <v>833533</v>
      </c>
      <c r="F51" s="28">
        <v>642379</v>
      </c>
      <c r="G51" s="28">
        <v>220000</v>
      </c>
    </row>
    <row r="52" spans="1:7" ht="15.75" x14ac:dyDescent="0.25">
      <c r="B52" s="4">
        <v>1250730</v>
      </c>
      <c r="C52" s="4">
        <v>150000</v>
      </c>
      <c r="D52" s="13">
        <f t="shared" ref="D52" si="3">C52/B52</f>
        <v>0.11992996090283274</v>
      </c>
      <c r="G52" s="39"/>
    </row>
  </sheetData>
  <mergeCells count="3">
    <mergeCell ref="A1:G1"/>
    <mergeCell ref="B2:D2"/>
    <mergeCell ref="E2:G2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43"/>
  <sheetViews>
    <sheetView workbookViewId="0">
      <selection activeCell="K22" sqref="K22"/>
    </sheetView>
  </sheetViews>
  <sheetFormatPr defaultRowHeight="15" x14ac:dyDescent="0.25"/>
  <cols>
    <col min="1" max="1" width="57.28515625" customWidth="1"/>
    <col min="2" max="2" width="0.42578125" customWidth="1"/>
    <col min="3" max="4" width="15.85546875" hidden="1" customWidth="1"/>
    <col min="5" max="5" width="16.42578125" style="31" customWidth="1"/>
    <col min="6" max="6" width="16.7109375" style="31" customWidth="1"/>
    <col min="7" max="7" width="16.7109375" style="33" customWidth="1"/>
    <col min="8" max="8" width="15.7109375" customWidth="1"/>
    <col min="9" max="9" width="15" customWidth="1"/>
    <col min="10" max="10" width="13.42578125" customWidth="1"/>
  </cols>
  <sheetData>
    <row r="1" spans="1:9" ht="27" customHeight="1" x14ac:dyDescent="0.3">
      <c r="A1" s="46" t="s">
        <v>39</v>
      </c>
      <c r="B1" s="47"/>
      <c r="C1" s="47"/>
      <c r="D1" s="47"/>
      <c r="E1" s="47"/>
      <c r="F1" s="47"/>
      <c r="G1" s="47"/>
    </row>
    <row r="2" spans="1:9" ht="15.75" x14ac:dyDescent="0.25">
      <c r="A2" s="1"/>
      <c r="B2" s="48"/>
      <c r="C2" s="48"/>
      <c r="D2" s="48"/>
      <c r="E2" s="49" t="s">
        <v>34</v>
      </c>
      <c r="F2" s="49"/>
      <c r="G2" s="49"/>
    </row>
    <row r="3" spans="1:9" ht="15.75" x14ac:dyDescent="0.25">
      <c r="A3" s="2"/>
      <c r="B3" s="1"/>
      <c r="C3" s="1"/>
      <c r="D3" s="1"/>
      <c r="E3" s="17" t="s">
        <v>0</v>
      </c>
      <c r="F3" s="17" t="s">
        <v>1</v>
      </c>
      <c r="G3" s="18" t="s">
        <v>2</v>
      </c>
    </row>
    <row r="4" spans="1:9" ht="15.75" x14ac:dyDescent="0.25">
      <c r="A4" s="3" t="s">
        <v>3</v>
      </c>
      <c r="B4" s="1"/>
      <c r="C4" s="11"/>
      <c r="D4" s="1"/>
      <c r="E4" s="19">
        <v>109853398</v>
      </c>
      <c r="F4" s="19">
        <v>124349886</v>
      </c>
      <c r="G4" s="20">
        <f>F4/E4</f>
        <v>1.1319621264696791</v>
      </c>
    </row>
    <row r="5" spans="1:9" ht="15.75" x14ac:dyDescent="0.25">
      <c r="A5" s="2" t="s">
        <v>4</v>
      </c>
      <c r="B5" s="7"/>
      <c r="C5" s="7"/>
      <c r="D5" s="12"/>
      <c r="E5" s="21">
        <v>100913981</v>
      </c>
      <c r="F5" s="21">
        <v>115050517</v>
      </c>
      <c r="G5" s="22">
        <f>F5/E5</f>
        <v>1.1400850096281505</v>
      </c>
      <c r="I5" s="16"/>
    </row>
    <row r="6" spans="1:9" ht="15.75" x14ac:dyDescent="0.25">
      <c r="A6" s="5" t="s">
        <v>5</v>
      </c>
      <c r="B6" s="4"/>
      <c r="C6" s="4"/>
      <c r="D6" s="13"/>
      <c r="E6" s="21">
        <v>43045735</v>
      </c>
      <c r="F6" s="21">
        <v>45543405</v>
      </c>
      <c r="G6" s="22">
        <f>F6/E6</f>
        <v>1.05802363462954</v>
      </c>
    </row>
    <row r="7" spans="1:9" ht="15.75" x14ac:dyDescent="0.25">
      <c r="A7" s="5" t="s">
        <v>6</v>
      </c>
      <c r="B7" s="4"/>
      <c r="C7" s="4"/>
      <c r="D7" s="13"/>
      <c r="E7" s="21">
        <v>24636444</v>
      </c>
      <c r="F7" s="21">
        <v>39308759</v>
      </c>
      <c r="G7" s="22">
        <f>F7/E7</f>
        <v>1.5955532787118141</v>
      </c>
      <c r="I7" s="16"/>
    </row>
    <row r="8" spans="1:9" ht="15.75" x14ac:dyDescent="0.25">
      <c r="A8" s="5" t="s">
        <v>38</v>
      </c>
      <c r="B8" s="4"/>
      <c r="C8" s="4"/>
      <c r="D8" s="13"/>
      <c r="E8" s="21">
        <v>19852595</v>
      </c>
      <c r="F8" s="21">
        <v>16428236</v>
      </c>
      <c r="G8" s="22">
        <f t="shared" ref="G8:G18" si="0">F8/E8</f>
        <v>0.82751076118764322</v>
      </c>
    </row>
    <row r="9" spans="1:9" ht="15.75" x14ac:dyDescent="0.25">
      <c r="A9" s="5" t="s">
        <v>31</v>
      </c>
      <c r="B9" s="4"/>
      <c r="C9" s="4"/>
      <c r="D9" s="13"/>
      <c r="E9" s="21">
        <v>6378123</v>
      </c>
      <c r="F9" s="21">
        <v>5970483</v>
      </c>
      <c r="G9" s="22">
        <f t="shared" si="0"/>
        <v>0.93608778005692272</v>
      </c>
    </row>
    <row r="10" spans="1:9" ht="15.75" x14ac:dyDescent="0.25">
      <c r="A10" s="2" t="s">
        <v>7</v>
      </c>
      <c r="B10" s="4"/>
      <c r="C10" s="4"/>
      <c r="D10" s="13"/>
      <c r="E10" s="21">
        <v>1885055</v>
      </c>
      <c r="F10" s="21">
        <v>4396108</v>
      </c>
      <c r="G10" s="22">
        <f t="shared" si="0"/>
        <v>2.3320847402330438</v>
      </c>
    </row>
    <row r="11" spans="1:9" ht="15.75" x14ac:dyDescent="0.25">
      <c r="A11" s="5" t="s">
        <v>8</v>
      </c>
      <c r="B11" s="4"/>
      <c r="C11" s="4"/>
      <c r="D11" s="13"/>
      <c r="E11" s="21">
        <v>1142046</v>
      </c>
      <c r="F11" s="21">
        <v>1473162</v>
      </c>
      <c r="G11" s="22">
        <f t="shared" si="0"/>
        <v>1.2899322794353292</v>
      </c>
    </row>
    <row r="12" spans="1:9" ht="15.75" x14ac:dyDescent="0.25">
      <c r="A12" s="5" t="s">
        <v>9</v>
      </c>
      <c r="B12" s="4"/>
      <c r="C12" s="4"/>
      <c r="D12" s="13"/>
      <c r="E12" s="21">
        <v>56995</v>
      </c>
      <c r="F12" s="21">
        <v>271015</v>
      </c>
      <c r="G12" s="22">
        <f t="shared" si="0"/>
        <v>4.7550662338801652</v>
      </c>
    </row>
    <row r="13" spans="1:9" ht="15.75" x14ac:dyDescent="0.25">
      <c r="A13" s="5" t="s">
        <v>10</v>
      </c>
      <c r="B13" s="4"/>
      <c r="C13" s="4"/>
      <c r="D13" s="13"/>
      <c r="E13" s="21">
        <v>650124</v>
      </c>
      <c r="F13" s="21">
        <v>2641413</v>
      </c>
      <c r="G13" s="22">
        <f t="shared" si="0"/>
        <v>4.0629372242833677</v>
      </c>
    </row>
    <row r="14" spans="1:9" ht="15.75" x14ac:dyDescent="0.25">
      <c r="A14" s="2" t="s">
        <v>11</v>
      </c>
      <c r="B14" s="4"/>
      <c r="C14" s="4"/>
      <c r="D14" s="13"/>
      <c r="E14" s="21">
        <v>1637865</v>
      </c>
      <c r="F14" s="21">
        <v>1624900</v>
      </c>
      <c r="G14" s="22">
        <f t="shared" si="0"/>
        <v>0.99208420718435275</v>
      </c>
    </row>
    <row r="15" spans="1:9" ht="15.75" x14ac:dyDescent="0.25">
      <c r="A15" s="2" t="s">
        <v>12</v>
      </c>
      <c r="B15" s="4"/>
      <c r="C15" s="4"/>
      <c r="D15" s="13"/>
      <c r="E15" s="21">
        <v>5416497</v>
      </c>
      <c r="F15" s="21">
        <v>3278361</v>
      </c>
      <c r="G15" s="22">
        <f t="shared" si="0"/>
        <v>0.60525483536684321</v>
      </c>
    </row>
    <row r="16" spans="1:9" ht="15.75" x14ac:dyDescent="0.25">
      <c r="A16" s="6" t="s">
        <v>13</v>
      </c>
      <c r="B16" s="4"/>
      <c r="C16" s="4"/>
      <c r="D16" s="13"/>
      <c r="E16" s="21">
        <v>62941711</v>
      </c>
      <c r="F16" s="21">
        <v>51268600</v>
      </c>
      <c r="G16" s="22">
        <f t="shared" si="0"/>
        <v>0.81454093295938523</v>
      </c>
    </row>
    <row r="17" spans="1:7" ht="15.75" x14ac:dyDescent="0.25">
      <c r="A17" s="2" t="s">
        <v>35</v>
      </c>
      <c r="B17" s="4"/>
      <c r="C17" s="4"/>
      <c r="D17" s="13"/>
      <c r="E17" s="21">
        <v>27968572</v>
      </c>
      <c r="F17" s="21">
        <v>26891408</v>
      </c>
      <c r="G17" s="22">
        <f t="shared" si="0"/>
        <v>0.96148662863445444</v>
      </c>
    </row>
    <row r="18" spans="1:7" ht="15.75" x14ac:dyDescent="0.25">
      <c r="A18" s="2" t="s">
        <v>40</v>
      </c>
      <c r="B18" s="4"/>
      <c r="C18" s="4"/>
      <c r="D18" s="13"/>
      <c r="E18" s="21">
        <v>49054093</v>
      </c>
      <c r="F18" s="21">
        <v>91217165</v>
      </c>
      <c r="G18" s="22">
        <f t="shared" si="0"/>
        <v>1.8595219974814334</v>
      </c>
    </row>
    <row r="19" spans="1:7" ht="15.75" x14ac:dyDescent="0.25">
      <c r="A19" s="3" t="s">
        <v>14</v>
      </c>
      <c r="B19" s="4"/>
      <c r="C19" s="4"/>
      <c r="D19" s="13"/>
      <c r="E19" s="23">
        <v>206855583</v>
      </c>
      <c r="F19" s="23">
        <v>199647564</v>
      </c>
      <c r="G19" s="20">
        <f t="shared" ref="G19:G20" si="1">F19/E19</f>
        <v>0.96515434151951318</v>
      </c>
    </row>
    <row r="20" spans="1:7" ht="15.75" x14ac:dyDescent="0.25">
      <c r="A20" s="2" t="s">
        <v>29</v>
      </c>
      <c r="B20" s="7"/>
      <c r="C20" s="7"/>
      <c r="D20" s="12"/>
      <c r="E20" s="21">
        <v>145931938</v>
      </c>
      <c r="F20" s="21">
        <v>144786161</v>
      </c>
      <c r="G20" s="22">
        <f t="shared" si="1"/>
        <v>0.99214855215586872</v>
      </c>
    </row>
    <row r="21" spans="1:7" ht="15.75" x14ac:dyDescent="0.25">
      <c r="A21" s="2" t="s">
        <v>30</v>
      </c>
      <c r="B21" s="4"/>
      <c r="C21" s="14"/>
      <c r="D21" s="12"/>
      <c r="E21" s="21"/>
      <c r="F21" s="21"/>
      <c r="G21" s="22"/>
    </row>
    <row r="22" spans="1:7" ht="15.75" x14ac:dyDescent="0.25">
      <c r="A22" s="8" t="s">
        <v>15</v>
      </c>
      <c r="B22" s="4"/>
      <c r="C22" s="4"/>
      <c r="D22" s="13"/>
      <c r="E22" s="21">
        <v>13404590</v>
      </c>
      <c r="F22" s="21">
        <v>12731774</v>
      </c>
      <c r="G22" s="24">
        <f t="shared" ref="G22:G29" si="2">F22/E22</f>
        <v>0.94980704370667057</v>
      </c>
    </row>
    <row r="23" spans="1:7" ht="15.75" x14ac:dyDescent="0.25">
      <c r="A23" s="8" t="s">
        <v>16</v>
      </c>
      <c r="B23" s="4"/>
      <c r="C23" s="4"/>
      <c r="D23" s="13"/>
      <c r="E23" s="21">
        <v>9516195</v>
      </c>
      <c r="F23" s="21">
        <v>9477263</v>
      </c>
      <c r="G23" s="24">
        <f t="shared" si="2"/>
        <v>0.99590886903851805</v>
      </c>
    </row>
    <row r="24" spans="1:7" ht="15.75" x14ac:dyDescent="0.25">
      <c r="A24" s="8" t="s">
        <v>33</v>
      </c>
      <c r="B24" s="4"/>
      <c r="C24" s="4"/>
      <c r="D24" s="13"/>
      <c r="E24" s="21">
        <v>168504</v>
      </c>
      <c r="F24" s="21">
        <v>168504</v>
      </c>
      <c r="G24" s="24">
        <f t="shared" si="2"/>
        <v>1</v>
      </c>
    </row>
    <row r="25" spans="1:7" ht="15.75" x14ac:dyDescent="0.25">
      <c r="A25" s="8" t="s">
        <v>17</v>
      </c>
      <c r="B25" s="4"/>
      <c r="C25" s="4"/>
      <c r="D25" s="13"/>
      <c r="E25" s="25">
        <v>1311729</v>
      </c>
      <c r="F25" s="25">
        <v>1197817</v>
      </c>
      <c r="G25" s="22">
        <f t="shared" si="2"/>
        <v>0.91315889181378163</v>
      </c>
    </row>
    <row r="26" spans="1:7" ht="15.75" x14ac:dyDescent="0.25">
      <c r="A26" s="8" t="s">
        <v>36</v>
      </c>
      <c r="B26" s="4"/>
      <c r="C26" s="4"/>
      <c r="D26" s="13"/>
      <c r="E26" s="25">
        <v>474792</v>
      </c>
      <c r="F26" s="25">
        <v>450700</v>
      </c>
      <c r="G26" s="22">
        <f t="shared" si="2"/>
        <v>0.9492577802490354</v>
      </c>
    </row>
    <row r="27" spans="1:7" ht="15.75" x14ac:dyDescent="0.25">
      <c r="A27" s="8" t="s">
        <v>37</v>
      </c>
      <c r="B27" s="4"/>
      <c r="C27" s="4"/>
      <c r="D27" s="13"/>
      <c r="E27" s="25">
        <v>3092762</v>
      </c>
      <c r="F27" s="25">
        <v>3092760</v>
      </c>
      <c r="G27" s="22">
        <f t="shared" si="2"/>
        <v>0.99999935332883683</v>
      </c>
    </row>
    <row r="28" spans="1:7" ht="15.75" x14ac:dyDescent="0.25">
      <c r="A28" s="2" t="s">
        <v>11</v>
      </c>
      <c r="B28" s="4"/>
      <c r="C28" s="4"/>
      <c r="D28" s="13"/>
      <c r="E28" s="26">
        <v>2286835</v>
      </c>
      <c r="F28" s="26">
        <v>2036987</v>
      </c>
      <c r="G28" s="22">
        <f t="shared" si="2"/>
        <v>0.89074506905832729</v>
      </c>
    </row>
    <row r="29" spans="1:7" ht="18" customHeight="1" x14ac:dyDescent="0.25">
      <c r="A29" s="9" t="s">
        <v>18</v>
      </c>
      <c r="B29" s="4"/>
      <c r="C29" s="4"/>
      <c r="D29" s="13"/>
      <c r="E29" s="26">
        <v>5917698</v>
      </c>
      <c r="F29" s="25">
        <v>3360164</v>
      </c>
      <c r="G29" s="22">
        <f t="shared" si="2"/>
        <v>0.56781606631497583</v>
      </c>
    </row>
    <row r="30" spans="1:7" ht="15.75" x14ac:dyDescent="0.25">
      <c r="A30" s="2" t="s">
        <v>41</v>
      </c>
      <c r="B30" s="4"/>
      <c r="C30" s="4"/>
      <c r="D30" s="13"/>
      <c r="E30" s="26">
        <v>7071737</v>
      </c>
      <c r="F30" s="26">
        <v>3853303</v>
      </c>
      <c r="G30" s="27"/>
    </row>
    <row r="31" spans="1:7" ht="15.75" x14ac:dyDescent="0.25">
      <c r="A31" s="2" t="s">
        <v>42</v>
      </c>
      <c r="B31" s="4"/>
      <c r="C31" s="4"/>
      <c r="D31" s="13"/>
      <c r="E31" s="26">
        <v>136667718</v>
      </c>
      <c r="F31" s="25">
        <v>140903723</v>
      </c>
      <c r="G31" s="27"/>
    </row>
    <row r="32" spans="1:7" ht="15.75" x14ac:dyDescent="0.25">
      <c r="A32" s="3" t="s">
        <v>19</v>
      </c>
      <c r="B32" s="4"/>
      <c r="C32" s="4"/>
      <c r="D32" s="13"/>
      <c r="E32" s="21"/>
      <c r="F32" s="21"/>
      <c r="G32" s="22"/>
    </row>
    <row r="33" spans="1:7" ht="15.75" x14ac:dyDescent="0.25">
      <c r="A33" s="2" t="s">
        <v>32</v>
      </c>
      <c r="B33" s="4"/>
      <c r="C33" s="4"/>
      <c r="D33" s="13"/>
      <c r="E33" s="28">
        <v>3003237</v>
      </c>
      <c r="F33" s="28">
        <v>2974755</v>
      </c>
      <c r="G33" s="29">
        <f t="shared" ref="G33:G40" si="3">F33/E33</f>
        <v>0.99051623298460956</v>
      </c>
    </row>
    <row r="34" spans="1:7" ht="29.25" customHeight="1" x14ac:dyDescent="0.25">
      <c r="A34" s="10" t="s">
        <v>20</v>
      </c>
      <c r="B34" s="15"/>
      <c r="C34" s="15"/>
      <c r="D34" s="15"/>
      <c r="E34" s="28">
        <v>4012951</v>
      </c>
      <c r="F34" s="28">
        <v>3832414</v>
      </c>
      <c r="G34" s="29">
        <f t="shared" si="3"/>
        <v>0.95501141180143989</v>
      </c>
    </row>
    <row r="35" spans="1:7" ht="22.5" customHeight="1" x14ac:dyDescent="0.25">
      <c r="A35" s="10" t="s">
        <v>21</v>
      </c>
      <c r="B35" s="4"/>
      <c r="C35" s="4"/>
      <c r="D35" s="13"/>
      <c r="E35" s="28">
        <v>1839133</v>
      </c>
      <c r="F35" s="28">
        <v>1508958</v>
      </c>
      <c r="G35" s="29">
        <f t="shared" si="3"/>
        <v>0.82047247262704759</v>
      </c>
    </row>
    <row r="36" spans="1:7" ht="18" customHeight="1" x14ac:dyDescent="0.25">
      <c r="A36" s="10" t="s">
        <v>22</v>
      </c>
      <c r="B36" s="4"/>
      <c r="C36" s="4"/>
      <c r="D36" s="13"/>
      <c r="E36" s="28">
        <v>906745</v>
      </c>
      <c r="F36" s="28">
        <v>623302</v>
      </c>
      <c r="G36" s="29">
        <f t="shared" si="3"/>
        <v>0.68740605131541943</v>
      </c>
    </row>
    <row r="37" spans="1:7" ht="15.75" x14ac:dyDescent="0.25">
      <c r="A37" s="2" t="s">
        <v>23</v>
      </c>
      <c r="B37" s="4"/>
      <c r="C37" s="4"/>
      <c r="D37" s="13"/>
      <c r="E37" s="28">
        <v>854446</v>
      </c>
      <c r="F37" s="28">
        <v>824192</v>
      </c>
      <c r="G37" s="29">
        <f t="shared" si="3"/>
        <v>0.96459226212071913</v>
      </c>
    </row>
    <row r="38" spans="1:7" ht="15.75" x14ac:dyDescent="0.25">
      <c r="A38" s="2" t="s">
        <v>24</v>
      </c>
      <c r="B38" s="4"/>
      <c r="C38" s="4"/>
      <c r="D38" s="13"/>
      <c r="E38" s="28">
        <v>249082</v>
      </c>
      <c r="F38" s="28">
        <v>249082</v>
      </c>
      <c r="G38" s="29">
        <f t="shared" si="3"/>
        <v>1</v>
      </c>
    </row>
    <row r="39" spans="1:7" ht="15.75" x14ac:dyDescent="0.25">
      <c r="A39" s="2" t="s">
        <v>25</v>
      </c>
      <c r="B39" s="4"/>
      <c r="C39" s="4"/>
      <c r="D39" s="13"/>
      <c r="E39" s="28">
        <v>273376</v>
      </c>
      <c r="F39" s="28">
        <v>200000</v>
      </c>
      <c r="G39" s="29">
        <f t="shared" si="3"/>
        <v>0.73159311717195363</v>
      </c>
    </row>
    <row r="40" spans="1:7" ht="15.75" x14ac:dyDescent="0.25">
      <c r="A40" s="2" t="s">
        <v>26</v>
      </c>
      <c r="B40" s="4"/>
      <c r="C40" s="4"/>
      <c r="D40" s="13"/>
      <c r="E40" s="28">
        <v>741603</v>
      </c>
      <c r="F40" s="28">
        <v>730000</v>
      </c>
      <c r="G40" s="29">
        <f t="shared" si="3"/>
        <v>0.98435416253709873</v>
      </c>
    </row>
    <row r="41" spans="1:7" ht="30.75" customHeight="1" x14ac:dyDescent="0.25">
      <c r="A41" s="10" t="s">
        <v>27</v>
      </c>
      <c r="B41" s="4"/>
      <c r="C41" s="4"/>
      <c r="D41" s="13"/>
      <c r="E41" s="30"/>
      <c r="F41" s="30">
        <v>144</v>
      </c>
      <c r="G41" s="29"/>
    </row>
    <row r="42" spans="1:7" ht="15" customHeight="1" x14ac:dyDescent="0.25">
      <c r="A42" s="2" t="s">
        <v>28</v>
      </c>
      <c r="B42" s="4"/>
      <c r="C42" s="4"/>
      <c r="D42" s="13"/>
      <c r="E42" s="30"/>
      <c r="F42" s="30">
        <v>48781546</v>
      </c>
      <c r="G42" s="29"/>
    </row>
    <row r="43" spans="1:7" ht="15.75" x14ac:dyDescent="0.25">
      <c r="B43" s="4">
        <v>1250730</v>
      </c>
      <c r="C43" s="4">
        <v>150000</v>
      </c>
      <c r="D43" s="13">
        <f t="shared" ref="D43" si="4">C43/B43</f>
        <v>0.11992996090283274</v>
      </c>
      <c r="G43" s="32"/>
    </row>
  </sheetData>
  <mergeCells count="3">
    <mergeCell ref="A1:G1"/>
    <mergeCell ref="B2:D2"/>
    <mergeCell ref="E2:G2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исп.бюдж. за 4 кв. 2021 (2)</vt:lpstr>
      <vt:lpstr>исп.бюдж. за 4 кв.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2022-03-24T13:36:20Z</dcterms:modified>
</cp:coreProperties>
</file>